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2" r:id="rId1"/>
    <sheet name="Sheet1" sheetId="6" state="hidden" r:id="rId2"/>
  </sheets>
  <definedNames>
    <definedName name="_xlnm.Print_Area" localSheetId="0">汇总表!$A$1:$AN$26</definedName>
    <definedName name="_xlnm._FilterDatabase" localSheetId="0" hidden="1">汇总表!$A$1:$AN$22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<sst xmlns="http://schemas.openxmlformats.org/spreadsheetml/2006/main" count="133" uniqueCount="52">
  <si>
    <t>上犹县2025年1月80周岁以上老人高龄补贴发放总表</t>
  </si>
  <si>
    <t xml:space="preserve">制表时间：2025-1-10    </t>
  </si>
  <si>
    <t>乡（镇）</t>
  </si>
  <si>
    <t>80-84周岁</t>
  </si>
  <si>
    <t>85-89周岁</t>
  </si>
  <si>
    <t>90-94周岁</t>
  </si>
  <si>
    <t>95-99周岁</t>
  </si>
  <si>
    <t>100周岁以上</t>
  </si>
  <si>
    <t>合计</t>
  </si>
  <si>
    <t>人数（人）</t>
  </si>
  <si>
    <t>金额（元）</t>
  </si>
  <si>
    <t>金额</t>
  </si>
  <si>
    <t>人数</t>
  </si>
  <si>
    <t>小计</t>
  </si>
  <si>
    <t>其中</t>
  </si>
  <si>
    <t>小
计</t>
  </si>
  <si>
    <t>人数
（人）</t>
  </si>
  <si>
    <t>金额
（元）</t>
  </si>
  <si>
    <t>上月
人数</t>
  </si>
  <si>
    <t>本月
转出</t>
  </si>
  <si>
    <t>死
亡</t>
  </si>
  <si>
    <t>本月
新增</t>
  </si>
  <si>
    <t>本月享受
金额数</t>
  </si>
  <si>
    <t>补发数</t>
  </si>
  <si>
    <t>本月
转入</t>
  </si>
  <si>
    <t>本月享受金额数</t>
  </si>
  <si>
    <t>现
有</t>
  </si>
  <si>
    <t>原
有</t>
  </si>
  <si>
    <t>本月转入</t>
  </si>
  <si>
    <t>东山镇</t>
  </si>
  <si>
    <t>营前镇</t>
  </si>
  <si>
    <t>社溪镇</t>
  </si>
  <si>
    <t>陡水镇</t>
  </si>
  <si>
    <t>黄埠镇</t>
  </si>
  <si>
    <t>寺下镇</t>
  </si>
  <si>
    <t>梅水乡</t>
  </si>
  <si>
    <t>油石乡</t>
  </si>
  <si>
    <t>安和乡</t>
  </si>
  <si>
    <t>紫阳乡</t>
  </si>
  <si>
    <t>双溪乡</t>
  </si>
  <si>
    <t>水岩乡</t>
  </si>
  <si>
    <t>平富乡</t>
  </si>
  <si>
    <t>五指峰乡</t>
  </si>
  <si>
    <t>城市社区</t>
  </si>
  <si>
    <t>年龄</t>
  </si>
  <si>
    <t>分段</t>
  </si>
  <si>
    <t>计数项:姓  名</t>
  </si>
  <si>
    <t>值</t>
  </si>
  <si>
    <t>乡镇</t>
  </si>
  <si>
    <t>汇总</t>
  </si>
  <si>
    <t>306人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</si>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</sst>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</numFmts>
  <fonts count="33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9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30" fillId="0" borderId="0">
      <alignment vertical="center"/>
    </xf>
    <xf numFmtId="0" fontId="31" fillId="0" borderId="0"/>
    <xf numFmtId="0" fontId="0" fillId="0" borderId="0"/>
    <xf numFmtId="0" fontId="0" fillId="0" borderId="0">
      <alignment vertical="center"/>
    </xf>
    <xf numFmtId="0" fontId="0" fillId="0" borderId="0">
      <protection locked="0"/>
    </xf>
    <xf numFmtId="0" fontId="29" fillId="0" borderId="0">
      <protection locked="0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29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31" fillId="0" borderId="0"/>
    <xf numFmtId="0" fontId="0" fillId="0" borderId="0">
      <protection locked="0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/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_ET_STYLE_NoName_00_" xfId="50"/>
    <cellStyle name="常规 30" xfId="51"/>
    <cellStyle name="常规 2 5" xfId="52"/>
    <cellStyle name="常规_2011年1-3月（85-89岁）_1" xfId="53"/>
    <cellStyle name="常规 38" xfId="54"/>
    <cellStyle name="常规_Sheet3_80-84" xfId="55"/>
    <cellStyle name="常规 5" xfId="56"/>
    <cellStyle name="常规 2" xfId="57"/>
    <cellStyle name="样式 1" xfId="58"/>
    <cellStyle name="常规 10 2 2 2 2 2" xfId="59"/>
    <cellStyle name="常规_Sheet1" xfId="60"/>
    <cellStyle name="常规 29" xfId="61"/>
    <cellStyle name="常规 28" xfId="62"/>
    <cellStyle name="常规 24" xfId="63"/>
    <cellStyle name="常规 21" xfId="64"/>
    <cellStyle name="常规_低保补助信息" xfId="65"/>
    <cellStyle name="常规_Sheet3" xfId="66"/>
    <cellStyle name="常规_Sheet2" xfId="67"/>
    <cellStyle name="常规_Sheet1_1" xfId="68"/>
    <cellStyle name="常规 23" xfId="69"/>
    <cellStyle name="常规 10" xfId="70"/>
    <cellStyle name="常规 2 6" xfId="71"/>
    <cellStyle name="常规 8" xfId="72"/>
    <cellStyle name="常规 2 4" xfId="73"/>
    <cellStyle name="常规_1待遇领取人员汇总表-富湾" xfId="74"/>
    <cellStyle name="常规_Sheet3_58" xfId="75"/>
    <cellStyle name="常规_Sheet1_31" xfId="76"/>
    <cellStyle name="常规 7" xfId="77"/>
    <cellStyle name="常规 3" xfId="78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00B05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26"/>
  <sheetViews>
    <sheetView tabSelected="1" zoomScale="85" zoomScaleNormal="85" workbookViewId="0">
      <pane xSplit="1" ySplit="6" topLeftCell="B7" activePane="bottomRight" state="frozen"/>
      <selection/>
      <selection pane="topRight"/>
      <selection pane="bottomLeft"/>
      <selection pane="bottomRight" activeCell="A24" sqref="$A24:$XFD26"/>
    </sheetView>
  </sheetViews>
  <sheetFormatPr defaultColWidth="9" defaultRowHeight="14.25"/>
  <cols>
    <col min="1" max="1" width="9.26666666666667" style="13" customWidth="1"/>
    <col min="2" max="6" width="6.625" style="14" customWidth="1"/>
    <col min="7" max="7" width="8.66666666666667" style="14" customWidth="1"/>
    <col min="8" max="8" width="9.69166666666667" style="14" customWidth="1"/>
    <col min="9" max="9" width="9.55833333333333" style="14" customWidth="1"/>
    <col min="10" max="13" width="6.625" style="14" customWidth="1"/>
    <col min="14" max="14" width="7.79166666666667" style="14" customWidth="1"/>
    <col min="15" max="15" width="9.40833333333333" style="14" customWidth="1"/>
    <col min="16" max="16" width="9.85" style="14" customWidth="1"/>
    <col min="17" max="17" width="8.24166666666667" style="14" customWidth="1"/>
    <col min="18" max="19" width="6.625" style="14" customWidth="1"/>
    <col min="20" max="20" width="6.9" style="14" customWidth="1"/>
    <col min="21" max="22" width="6.625" style="14" customWidth="1"/>
    <col min="23" max="23" width="8.23333333333333" style="14" customWidth="1"/>
    <col min="24" max="24" width="9.25833333333333" style="14" customWidth="1"/>
    <col min="25" max="25" width="9.7" style="14" customWidth="1"/>
    <col min="26" max="27" width="6.625" style="14" customWidth="1"/>
    <col min="28" max="28" width="8.09166666666667" style="14" customWidth="1"/>
    <col min="29" max="30" width="6.625" style="14" customWidth="1"/>
    <col min="31" max="31" width="8.975" style="14" customWidth="1"/>
    <col min="32" max="32" width="9.7" style="14" customWidth="1"/>
    <col min="33" max="33" width="8.525" style="14" customWidth="1"/>
    <col min="34" max="37" width="6.625" style="14" customWidth="1"/>
    <col min="38" max="38" width="8.81666666666667" style="14" customWidth="1"/>
    <col min="39" max="39" width="8.23333333333333" style="14" customWidth="1"/>
    <col min="40" max="43" width="9.11666666666667" style="14" customWidth="1"/>
    <col min="44" max="16384" width="9" style="14"/>
  </cols>
  <sheetData>
    <row r="1" ht="37" customHeight="1" spans="1:43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35"/>
      <c r="AP1" s="35"/>
      <c r="AQ1" s="35"/>
    </row>
    <row r="2" s="10" customFormat="1" ht="15" customHeight="1" spans="1:4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36"/>
      <c r="AP2" s="36"/>
      <c r="AQ2" s="36"/>
    </row>
    <row r="3" s="10" customFormat="1" ht="28" customHeight="1" spans="1:43">
      <c r="A3" s="18" t="s">
        <v>2</v>
      </c>
      <c r="B3" s="18" t="s">
        <v>3</v>
      </c>
      <c r="C3" s="18"/>
      <c r="D3" s="18"/>
      <c r="E3" s="18"/>
      <c r="F3" s="18"/>
      <c r="G3" s="18"/>
      <c r="H3" s="18"/>
      <c r="I3" s="18"/>
      <c r="J3" s="18" t="s">
        <v>4</v>
      </c>
      <c r="K3" s="18"/>
      <c r="L3" s="18"/>
      <c r="M3" s="18"/>
      <c r="N3" s="18"/>
      <c r="O3" s="18"/>
      <c r="P3" s="18"/>
      <c r="Q3" s="18"/>
      <c r="R3" s="18" t="s">
        <v>5</v>
      </c>
      <c r="S3" s="18"/>
      <c r="T3" s="18"/>
      <c r="U3" s="18"/>
      <c r="V3" s="18"/>
      <c r="W3" s="18"/>
      <c r="X3" s="18"/>
      <c r="Y3" s="18"/>
      <c r="Z3" s="26" t="s">
        <v>6</v>
      </c>
      <c r="AA3" s="27"/>
      <c r="AB3" s="27"/>
      <c r="AC3" s="27"/>
      <c r="AD3" s="27"/>
      <c r="AE3" s="27"/>
      <c r="AF3" s="27"/>
      <c r="AG3" s="31"/>
      <c r="AH3" s="18" t="s">
        <v>7</v>
      </c>
      <c r="AI3" s="18"/>
      <c r="AJ3" s="18"/>
      <c r="AK3" s="18"/>
      <c r="AL3" s="18"/>
      <c r="AM3" s="18" t="s">
        <v>8</v>
      </c>
      <c r="AN3" s="18"/>
      <c r="AO3" s="37"/>
      <c r="AP3" s="37"/>
      <c r="AQ3" s="37"/>
    </row>
    <row r="4" s="10" customFormat="1" ht="21" customHeight="1" spans="1:43">
      <c r="A4" s="18"/>
      <c r="B4" s="18" t="s">
        <v>9</v>
      </c>
      <c r="C4" s="18"/>
      <c r="D4" s="18"/>
      <c r="E4" s="18"/>
      <c r="F4" s="18"/>
      <c r="G4" s="18" t="s">
        <v>10</v>
      </c>
      <c r="H4" s="18"/>
      <c r="I4" s="18"/>
      <c r="J4" s="18" t="s">
        <v>9</v>
      </c>
      <c r="K4" s="18"/>
      <c r="L4" s="18"/>
      <c r="M4" s="18"/>
      <c r="N4" s="18"/>
      <c r="O4" s="18" t="s">
        <v>10</v>
      </c>
      <c r="P4" s="18"/>
      <c r="Q4" s="18"/>
      <c r="R4" s="18" t="s">
        <v>9</v>
      </c>
      <c r="S4" s="18"/>
      <c r="T4" s="18"/>
      <c r="U4" s="18"/>
      <c r="V4" s="18"/>
      <c r="W4" s="18" t="s">
        <v>10</v>
      </c>
      <c r="X4" s="18"/>
      <c r="Y4" s="18"/>
      <c r="Z4" s="18" t="s">
        <v>9</v>
      </c>
      <c r="AA4" s="18"/>
      <c r="AB4" s="18"/>
      <c r="AC4" s="18"/>
      <c r="AD4" s="18"/>
      <c r="AE4" s="26" t="s">
        <v>11</v>
      </c>
      <c r="AF4" s="27"/>
      <c r="AG4" s="31"/>
      <c r="AH4" s="18" t="s">
        <v>12</v>
      </c>
      <c r="AI4" s="18"/>
      <c r="AJ4" s="18"/>
      <c r="AK4" s="18"/>
      <c r="AL4" s="18" t="s">
        <v>11</v>
      </c>
      <c r="AM4" s="18"/>
      <c r="AN4" s="18"/>
      <c r="AO4" s="37"/>
      <c r="AP4" s="37"/>
      <c r="AQ4" s="37"/>
    </row>
    <row r="5" s="10" customFormat="1" ht="27" customHeight="1" spans="1:43">
      <c r="A5" s="18"/>
      <c r="B5" s="18" t="s">
        <v>13</v>
      </c>
      <c r="C5" s="18" t="s">
        <v>14</v>
      </c>
      <c r="D5" s="18"/>
      <c r="E5" s="18"/>
      <c r="F5" s="18"/>
      <c r="G5" s="18" t="s">
        <v>13</v>
      </c>
      <c r="H5" s="18" t="s">
        <v>14</v>
      </c>
      <c r="I5" s="18"/>
      <c r="J5" s="18" t="s">
        <v>13</v>
      </c>
      <c r="K5" s="18" t="s">
        <v>14</v>
      </c>
      <c r="L5" s="18"/>
      <c r="M5" s="18"/>
      <c r="N5" s="18"/>
      <c r="O5" s="18" t="s">
        <v>13</v>
      </c>
      <c r="P5" s="18" t="s">
        <v>14</v>
      </c>
      <c r="Q5" s="18"/>
      <c r="R5" s="18" t="s">
        <v>13</v>
      </c>
      <c r="S5" s="18" t="s">
        <v>14</v>
      </c>
      <c r="T5" s="18"/>
      <c r="U5" s="18"/>
      <c r="V5" s="18"/>
      <c r="W5" s="18" t="s">
        <v>13</v>
      </c>
      <c r="X5" s="18" t="s">
        <v>14</v>
      </c>
      <c r="Y5" s="18"/>
      <c r="Z5" s="19" t="s">
        <v>15</v>
      </c>
      <c r="AA5" s="18" t="s">
        <v>14</v>
      </c>
      <c r="AB5" s="18"/>
      <c r="AC5" s="18"/>
      <c r="AD5" s="18"/>
      <c r="AE5" s="28" t="s">
        <v>13</v>
      </c>
      <c r="AF5" s="29" t="s">
        <v>14</v>
      </c>
      <c r="AG5" s="32"/>
      <c r="AH5" s="18" t="s">
        <v>13</v>
      </c>
      <c r="AI5" s="18" t="s">
        <v>14</v>
      </c>
      <c r="AJ5" s="18"/>
      <c r="AK5" s="18"/>
      <c r="AL5" s="18"/>
      <c r="AM5" s="19" t="s">
        <v>16</v>
      </c>
      <c r="AN5" s="19" t="s">
        <v>17</v>
      </c>
      <c r="AO5" s="38"/>
      <c r="AP5" s="38"/>
      <c r="AQ5" s="38"/>
    </row>
    <row r="6" s="10" customFormat="1" ht="49" customHeight="1" spans="1:42">
      <c r="A6" s="18"/>
      <c r="B6" s="18"/>
      <c r="C6" s="19" t="s">
        <v>18</v>
      </c>
      <c r="D6" s="19" t="s">
        <v>19</v>
      </c>
      <c r="E6" s="19" t="s">
        <v>20</v>
      </c>
      <c r="F6" s="19" t="s">
        <v>21</v>
      </c>
      <c r="G6" s="18"/>
      <c r="H6" s="19" t="s">
        <v>22</v>
      </c>
      <c r="I6" s="18" t="s">
        <v>23</v>
      </c>
      <c r="J6" s="18"/>
      <c r="K6" s="19" t="s">
        <v>18</v>
      </c>
      <c r="L6" s="19" t="s">
        <v>19</v>
      </c>
      <c r="M6" s="19" t="s">
        <v>20</v>
      </c>
      <c r="N6" s="19" t="s">
        <v>24</v>
      </c>
      <c r="O6" s="18"/>
      <c r="P6" s="19" t="s">
        <v>22</v>
      </c>
      <c r="Q6" s="18" t="s">
        <v>23</v>
      </c>
      <c r="R6" s="18"/>
      <c r="S6" s="19" t="s">
        <v>18</v>
      </c>
      <c r="T6" s="19" t="s">
        <v>19</v>
      </c>
      <c r="U6" s="19" t="s">
        <v>20</v>
      </c>
      <c r="V6" s="19" t="s">
        <v>24</v>
      </c>
      <c r="W6" s="18"/>
      <c r="X6" s="19" t="s">
        <v>22</v>
      </c>
      <c r="Y6" s="18" t="s">
        <v>23</v>
      </c>
      <c r="Z6" s="18"/>
      <c r="AA6" s="19" t="s">
        <v>18</v>
      </c>
      <c r="AB6" s="19" t="s">
        <v>19</v>
      </c>
      <c r="AC6" s="19" t="s">
        <v>20</v>
      </c>
      <c r="AD6" s="19" t="s">
        <v>24</v>
      </c>
      <c r="AE6" s="30"/>
      <c r="AF6" s="19" t="s">
        <v>25</v>
      </c>
      <c r="AG6" s="19" t="s">
        <v>23</v>
      </c>
      <c r="AH6" s="19" t="s">
        <v>26</v>
      </c>
      <c r="AI6" s="19" t="s">
        <v>27</v>
      </c>
      <c r="AJ6" s="19" t="s">
        <v>20</v>
      </c>
      <c r="AK6" s="19" t="s">
        <v>28</v>
      </c>
      <c r="AL6" s="18"/>
      <c r="AM6" s="18"/>
      <c r="AN6" s="18"/>
      <c r="AO6" s="37"/>
      <c r="AP6" s="37"/>
    </row>
    <row r="7" s="11" customFormat="1" ht="50" customHeight="1" spans="1:43">
      <c r="A7" s="20" t="s">
        <v>29</v>
      </c>
      <c r="B7" s="21">
        <v>566</v>
      </c>
      <c r="C7" s="21">
        <v>572</v>
      </c>
      <c r="D7" s="21">
        <f>C7+F7-E7-B7</f>
        <v>7</v>
      </c>
      <c r="E7" s="21">
        <v>6</v>
      </c>
      <c r="F7" s="21">
        <v>7</v>
      </c>
      <c r="G7" s="21">
        <v>28600</v>
      </c>
      <c r="H7" s="21">
        <f>B7*50</f>
        <v>28300</v>
      </c>
      <c r="I7" s="21">
        <f>G7-H7</f>
        <v>300</v>
      </c>
      <c r="J7" s="21">
        <v>384</v>
      </c>
      <c r="K7" s="21">
        <v>387</v>
      </c>
      <c r="L7" s="21">
        <f>K7+N7-M7-J7</f>
        <v>11</v>
      </c>
      <c r="M7" s="21">
        <v>5</v>
      </c>
      <c r="N7" s="21">
        <v>13</v>
      </c>
      <c r="O7" s="21">
        <v>38400</v>
      </c>
      <c r="P7" s="21">
        <f>J7*100</f>
        <v>38400</v>
      </c>
      <c r="Q7" s="21">
        <f>O7-P7</f>
        <v>0</v>
      </c>
      <c r="R7" s="21">
        <v>101</v>
      </c>
      <c r="S7" s="21">
        <v>102</v>
      </c>
      <c r="T7" s="21">
        <f>S7+V7-U7-R7</f>
        <v>8</v>
      </c>
      <c r="U7" s="21">
        <v>4</v>
      </c>
      <c r="V7" s="21">
        <f>L7</f>
        <v>11</v>
      </c>
      <c r="W7" s="21">
        <v>20200</v>
      </c>
      <c r="X7" s="21">
        <f>R7*200</f>
        <v>20200</v>
      </c>
      <c r="Y7" s="21">
        <f>W7-X7</f>
        <v>0</v>
      </c>
      <c r="Z7" s="21">
        <v>14</v>
      </c>
      <c r="AA7" s="21">
        <v>12</v>
      </c>
      <c r="AB7" s="21">
        <f>AA7+AD7-AC7-Z7</f>
        <v>6</v>
      </c>
      <c r="AC7" s="21">
        <v>0</v>
      </c>
      <c r="AD7" s="21">
        <f>T7</f>
        <v>8</v>
      </c>
      <c r="AE7" s="21">
        <v>4200</v>
      </c>
      <c r="AF7" s="21">
        <f>Z7*300</f>
        <v>4200</v>
      </c>
      <c r="AG7" s="21">
        <f>AE7-AF7</f>
        <v>0</v>
      </c>
      <c r="AH7" s="21">
        <v>4</v>
      </c>
      <c r="AI7" s="21">
        <v>4</v>
      </c>
      <c r="AJ7" s="21">
        <v>0</v>
      </c>
      <c r="AK7" s="21">
        <v>0</v>
      </c>
      <c r="AL7" s="21">
        <v>4000</v>
      </c>
      <c r="AM7" s="21">
        <f>B7+J7+R7+Z7+AH7</f>
        <v>1069</v>
      </c>
      <c r="AN7" s="21">
        <f>AL7+AE7+W7+O7+G7</f>
        <v>95400</v>
      </c>
      <c r="AO7"/>
      <c r="AP7"/>
      <c r="AQ7"/>
    </row>
    <row r="8" s="11" customFormat="1" ht="50" customHeight="1" spans="1:43">
      <c r="A8" s="20" t="s">
        <v>30</v>
      </c>
      <c r="B8" s="21">
        <v>458</v>
      </c>
      <c r="C8" s="21">
        <v>460</v>
      </c>
      <c r="D8" s="21">
        <f t="shared" ref="D8:D21" si="0">C8+F8-E8-B8</f>
        <v>4</v>
      </c>
      <c r="E8" s="21">
        <v>3</v>
      </c>
      <c r="F8" s="21">
        <v>5</v>
      </c>
      <c r="G8" s="21">
        <v>22950</v>
      </c>
      <c r="H8" s="21">
        <f>B8*50</f>
        <v>22900</v>
      </c>
      <c r="I8" s="21">
        <f t="shared" ref="I8:I21" si="1">G8-H8</f>
        <v>50</v>
      </c>
      <c r="J8" s="21">
        <v>317</v>
      </c>
      <c r="K8" s="21">
        <v>318</v>
      </c>
      <c r="L8" s="21">
        <f t="shared" ref="L8:L21" si="2">K8+N8-M8-J8</f>
        <v>3</v>
      </c>
      <c r="M8" s="21">
        <v>2</v>
      </c>
      <c r="N8" s="21">
        <f t="shared" ref="N8:N21" si="3">D8</f>
        <v>4</v>
      </c>
      <c r="O8" s="21">
        <v>31700</v>
      </c>
      <c r="P8" s="21">
        <f t="shared" ref="P8:P21" si="4">J8*100</f>
        <v>31700</v>
      </c>
      <c r="Q8" s="21">
        <f t="shared" ref="Q8:Q21" si="5">O8-P8</f>
        <v>0</v>
      </c>
      <c r="R8" s="21">
        <v>81</v>
      </c>
      <c r="S8" s="21">
        <v>78</v>
      </c>
      <c r="T8" s="21">
        <f t="shared" ref="T8:T21" si="6">S8+V8-U8-R8</f>
        <v>0</v>
      </c>
      <c r="U8" s="21">
        <v>0</v>
      </c>
      <c r="V8" s="21">
        <f t="shared" ref="V8:V21" si="7">L8</f>
        <v>3</v>
      </c>
      <c r="W8" s="21">
        <v>16200</v>
      </c>
      <c r="X8" s="21">
        <f t="shared" ref="X8:X21" si="8">R8*200</f>
        <v>16200</v>
      </c>
      <c r="Y8" s="21">
        <f t="shared" ref="Y8:Y21" si="9">W8-X8</f>
        <v>0</v>
      </c>
      <c r="Z8" s="21">
        <v>12</v>
      </c>
      <c r="AA8" s="21">
        <v>12</v>
      </c>
      <c r="AB8" s="21">
        <f t="shared" ref="AB8:AB21" si="10">AA8+AD8-AC8-Z8</f>
        <v>0</v>
      </c>
      <c r="AC8" s="21">
        <v>0</v>
      </c>
      <c r="AD8" s="21">
        <f>T8</f>
        <v>0</v>
      </c>
      <c r="AE8" s="21">
        <v>3600</v>
      </c>
      <c r="AF8" s="21">
        <f t="shared" ref="AF8:AF21" si="11">Z8*300</f>
        <v>3600</v>
      </c>
      <c r="AG8" s="21">
        <f t="shared" ref="AG8:AG21" si="12">AE8-AF8</f>
        <v>0</v>
      </c>
      <c r="AH8" s="21">
        <v>2</v>
      </c>
      <c r="AI8" s="21">
        <v>2</v>
      </c>
      <c r="AJ8" s="21">
        <v>0</v>
      </c>
      <c r="AK8" s="21">
        <v>0</v>
      </c>
      <c r="AL8" s="21">
        <v>2000</v>
      </c>
      <c r="AM8" s="21">
        <f t="shared" ref="AM8:AM21" si="13">B8+J8+R8+Z8+AH8</f>
        <v>870</v>
      </c>
      <c r="AN8" s="21">
        <f t="shared" ref="AN8:AN21" si="14">AL8+AE8+W8+O8+G8</f>
        <v>76450</v>
      </c>
      <c r="AO8"/>
      <c r="AP8"/>
      <c r="AQ8"/>
    </row>
    <row r="9" s="11" customFormat="1" ht="50" customHeight="1" spans="1:43">
      <c r="A9" s="20" t="s">
        <v>31</v>
      </c>
      <c r="B9" s="21">
        <v>519</v>
      </c>
      <c r="C9" s="21">
        <v>523</v>
      </c>
      <c r="D9" s="21">
        <f t="shared" si="0"/>
        <v>4</v>
      </c>
      <c r="E9" s="21">
        <v>5</v>
      </c>
      <c r="F9" s="21">
        <v>5</v>
      </c>
      <c r="G9" s="21">
        <v>26150</v>
      </c>
      <c r="H9" s="21">
        <f>B9*50</f>
        <v>25950</v>
      </c>
      <c r="I9" s="21">
        <f t="shared" si="1"/>
        <v>200</v>
      </c>
      <c r="J9" s="21">
        <v>325</v>
      </c>
      <c r="K9" s="21">
        <v>329</v>
      </c>
      <c r="L9" s="21">
        <f t="shared" si="2"/>
        <v>2</v>
      </c>
      <c r="M9" s="21">
        <v>6</v>
      </c>
      <c r="N9" s="21">
        <f t="shared" si="3"/>
        <v>4</v>
      </c>
      <c r="O9" s="21">
        <v>32500</v>
      </c>
      <c r="P9" s="21">
        <f t="shared" si="4"/>
        <v>32500</v>
      </c>
      <c r="Q9" s="21">
        <f t="shared" si="5"/>
        <v>0</v>
      </c>
      <c r="R9" s="11">
        <v>76</v>
      </c>
      <c r="S9" s="21">
        <v>77</v>
      </c>
      <c r="T9" s="21">
        <f t="shared" si="6"/>
        <v>1</v>
      </c>
      <c r="U9" s="21">
        <v>2</v>
      </c>
      <c r="V9" s="21">
        <f t="shared" si="7"/>
        <v>2</v>
      </c>
      <c r="W9" s="21">
        <v>15200</v>
      </c>
      <c r="X9" s="21">
        <f t="shared" si="8"/>
        <v>15200</v>
      </c>
      <c r="Y9" s="21">
        <f t="shared" si="9"/>
        <v>0</v>
      </c>
      <c r="Z9" s="21">
        <v>15</v>
      </c>
      <c r="AA9" s="21">
        <v>14</v>
      </c>
      <c r="AB9" s="21">
        <f t="shared" si="10"/>
        <v>0</v>
      </c>
      <c r="AC9" s="21">
        <v>0</v>
      </c>
      <c r="AD9" s="21">
        <f t="shared" ref="AD8:AD21" si="15">T9</f>
        <v>1</v>
      </c>
      <c r="AE9" s="21">
        <v>4500</v>
      </c>
      <c r="AF9" s="21">
        <f t="shared" si="11"/>
        <v>4500</v>
      </c>
      <c r="AG9" s="21">
        <f t="shared" si="12"/>
        <v>0</v>
      </c>
      <c r="AH9" s="21">
        <v>0</v>
      </c>
      <c r="AI9" s="21">
        <v>0</v>
      </c>
      <c r="AJ9" s="21">
        <v>0</v>
      </c>
      <c r="AK9" s="21">
        <v>0</v>
      </c>
      <c r="AL9" s="21">
        <v>0</v>
      </c>
      <c r="AM9" s="21">
        <f t="shared" si="13"/>
        <v>935</v>
      </c>
      <c r="AN9" s="21">
        <f t="shared" si="14"/>
        <v>78350</v>
      </c>
      <c r="AO9"/>
      <c r="AP9"/>
      <c r="AQ9"/>
    </row>
    <row r="10" s="11" customFormat="1" ht="50" customHeight="1" spans="1:43">
      <c r="A10" s="20" t="s">
        <v>32</v>
      </c>
      <c r="B10" s="21">
        <v>79</v>
      </c>
      <c r="C10" s="21">
        <v>78</v>
      </c>
      <c r="D10" s="21">
        <f t="shared" si="0"/>
        <v>0</v>
      </c>
      <c r="E10" s="21">
        <v>0</v>
      </c>
      <c r="F10" s="21">
        <v>1</v>
      </c>
      <c r="G10" s="21">
        <v>3950</v>
      </c>
      <c r="H10" s="21">
        <f t="shared" ref="H9:H21" si="16">B10*50</f>
        <v>3950</v>
      </c>
      <c r="I10" s="21">
        <f t="shared" si="1"/>
        <v>0</v>
      </c>
      <c r="J10" s="21">
        <v>48</v>
      </c>
      <c r="K10" s="21">
        <v>49</v>
      </c>
      <c r="L10" s="21">
        <f t="shared" si="2"/>
        <v>0</v>
      </c>
      <c r="M10" s="21">
        <v>1</v>
      </c>
      <c r="N10" s="21">
        <f t="shared" si="3"/>
        <v>0</v>
      </c>
      <c r="O10" s="21">
        <v>4800</v>
      </c>
      <c r="P10" s="21">
        <f t="shared" si="4"/>
        <v>4800</v>
      </c>
      <c r="Q10" s="21">
        <f t="shared" si="5"/>
        <v>0</v>
      </c>
      <c r="R10" s="21">
        <v>13</v>
      </c>
      <c r="S10" s="21">
        <v>13</v>
      </c>
      <c r="T10" s="21">
        <f t="shared" si="6"/>
        <v>0</v>
      </c>
      <c r="U10" s="21">
        <v>0</v>
      </c>
      <c r="V10" s="21">
        <f t="shared" si="7"/>
        <v>0</v>
      </c>
      <c r="W10" s="21">
        <v>2600</v>
      </c>
      <c r="X10" s="21">
        <f t="shared" si="8"/>
        <v>2600</v>
      </c>
      <c r="Y10" s="21">
        <f t="shared" si="9"/>
        <v>0</v>
      </c>
      <c r="Z10" s="21">
        <v>3</v>
      </c>
      <c r="AA10" s="21">
        <v>3</v>
      </c>
      <c r="AB10" s="21">
        <v>0</v>
      </c>
      <c r="AC10" s="21">
        <v>0</v>
      </c>
      <c r="AD10" s="21">
        <f t="shared" si="15"/>
        <v>0</v>
      </c>
      <c r="AE10" s="21">
        <v>900</v>
      </c>
      <c r="AF10" s="21">
        <f t="shared" si="11"/>
        <v>900</v>
      </c>
      <c r="AG10" s="21">
        <f t="shared" si="12"/>
        <v>0</v>
      </c>
      <c r="AH10" s="21">
        <v>0</v>
      </c>
      <c r="AI10" s="21">
        <v>0</v>
      </c>
      <c r="AJ10" s="21">
        <v>0</v>
      </c>
      <c r="AK10" s="21">
        <v>0</v>
      </c>
      <c r="AL10" s="21">
        <v>0</v>
      </c>
      <c r="AM10" s="21">
        <f t="shared" si="13"/>
        <v>143</v>
      </c>
      <c r="AN10" s="21">
        <f t="shared" si="14"/>
        <v>12250</v>
      </c>
      <c r="AO10"/>
      <c r="AP10"/>
      <c r="AQ10"/>
    </row>
    <row r="11" s="11" customFormat="1" ht="50" customHeight="1" spans="1:43">
      <c r="A11" s="20" t="s">
        <v>33</v>
      </c>
      <c r="B11" s="21">
        <v>241</v>
      </c>
      <c r="C11" s="21">
        <v>244</v>
      </c>
      <c r="D11" s="21">
        <f t="shared" si="0"/>
        <v>8</v>
      </c>
      <c r="E11" s="21">
        <v>1</v>
      </c>
      <c r="F11" s="21">
        <v>6</v>
      </c>
      <c r="G11" s="21">
        <v>12300</v>
      </c>
      <c r="H11" s="21">
        <f t="shared" si="16"/>
        <v>12050</v>
      </c>
      <c r="I11" s="21">
        <f t="shared" si="1"/>
        <v>250</v>
      </c>
      <c r="J11" s="21">
        <v>187</v>
      </c>
      <c r="K11" s="21">
        <v>182</v>
      </c>
      <c r="L11" s="21">
        <f t="shared" si="2"/>
        <v>0</v>
      </c>
      <c r="M11" s="21">
        <v>3</v>
      </c>
      <c r="N11" s="21">
        <f t="shared" si="3"/>
        <v>8</v>
      </c>
      <c r="O11" s="21">
        <v>18700</v>
      </c>
      <c r="P11" s="21">
        <f t="shared" si="4"/>
        <v>18700</v>
      </c>
      <c r="Q11" s="21">
        <f t="shared" si="5"/>
        <v>0</v>
      </c>
      <c r="R11" s="21">
        <v>59</v>
      </c>
      <c r="S11" s="21">
        <v>61</v>
      </c>
      <c r="T11" s="21">
        <f t="shared" si="6"/>
        <v>1</v>
      </c>
      <c r="U11" s="21">
        <v>1</v>
      </c>
      <c r="V11" s="21">
        <f t="shared" si="7"/>
        <v>0</v>
      </c>
      <c r="W11" s="21">
        <v>11800</v>
      </c>
      <c r="X11" s="21">
        <f t="shared" si="8"/>
        <v>11800</v>
      </c>
      <c r="Y11" s="21">
        <f t="shared" si="9"/>
        <v>0</v>
      </c>
      <c r="Z11" s="21">
        <v>12</v>
      </c>
      <c r="AA11" s="21">
        <v>11</v>
      </c>
      <c r="AB11" s="21">
        <f t="shared" si="10"/>
        <v>0</v>
      </c>
      <c r="AC11" s="21">
        <v>0</v>
      </c>
      <c r="AD11" s="21">
        <f t="shared" si="15"/>
        <v>1</v>
      </c>
      <c r="AE11" s="21">
        <v>3600</v>
      </c>
      <c r="AF11" s="21">
        <f t="shared" si="11"/>
        <v>3600</v>
      </c>
      <c r="AG11" s="21">
        <f t="shared" si="12"/>
        <v>0</v>
      </c>
      <c r="AH11" s="21">
        <v>1</v>
      </c>
      <c r="AI11" s="21">
        <v>1</v>
      </c>
      <c r="AJ11" s="21">
        <v>0</v>
      </c>
      <c r="AK11" s="21">
        <v>0</v>
      </c>
      <c r="AL11" s="21">
        <v>1000</v>
      </c>
      <c r="AM11" s="21">
        <f t="shared" si="13"/>
        <v>500</v>
      </c>
      <c r="AN11" s="21">
        <f t="shared" si="14"/>
        <v>47400</v>
      </c>
      <c r="AO11"/>
      <c r="AP11"/>
      <c r="AQ11"/>
    </row>
    <row r="12" s="11" customFormat="1" ht="50" customHeight="1" spans="1:43">
      <c r="A12" s="20" t="s">
        <v>34</v>
      </c>
      <c r="B12" s="21">
        <v>262</v>
      </c>
      <c r="C12" s="21">
        <v>269</v>
      </c>
      <c r="D12" s="21">
        <f t="shared" si="0"/>
        <v>4</v>
      </c>
      <c r="E12" s="21">
        <v>3</v>
      </c>
      <c r="F12" s="21">
        <v>0</v>
      </c>
      <c r="G12" s="21">
        <v>13100</v>
      </c>
      <c r="H12" s="21">
        <f t="shared" si="16"/>
        <v>13100</v>
      </c>
      <c r="I12" s="21">
        <f t="shared" si="1"/>
        <v>0</v>
      </c>
      <c r="J12" s="21">
        <v>126</v>
      </c>
      <c r="K12" s="21">
        <v>127</v>
      </c>
      <c r="L12" s="21">
        <f t="shared" si="2"/>
        <v>4</v>
      </c>
      <c r="M12" s="21">
        <v>1</v>
      </c>
      <c r="N12" s="21">
        <f t="shared" si="3"/>
        <v>4</v>
      </c>
      <c r="O12" s="21">
        <v>12600</v>
      </c>
      <c r="P12" s="21">
        <f t="shared" si="4"/>
        <v>12600</v>
      </c>
      <c r="Q12" s="21">
        <f t="shared" si="5"/>
        <v>0</v>
      </c>
      <c r="R12" s="21">
        <v>55</v>
      </c>
      <c r="S12" s="21">
        <v>52</v>
      </c>
      <c r="T12" s="21">
        <f t="shared" si="6"/>
        <v>0</v>
      </c>
      <c r="U12" s="21">
        <v>1</v>
      </c>
      <c r="V12" s="21">
        <f t="shared" si="7"/>
        <v>4</v>
      </c>
      <c r="W12" s="21">
        <v>11000</v>
      </c>
      <c r="X12" s="21">
        <f t="shared" si="8"/>
        <v>11000</v>
      </c>
      <c r="Y12" s="21">
        <f t="shared" si="9"/>
        <v>0</v>
      </c>
      <c r="Z12" s="21">
        <v>4</v>
      </c>
      <c r="AA12" s="21">
        <v>4</v>
      </c>
      <c r="AB12" s="21">
        <f t="shared" si="10"/>
        <v>0</v>
      </c>
      <c r="AC12" s="21">
        <v>0</v>
      </c>
      <c r="AD12" s="21">
        <f t="shared" si="15"/>
        <v>0</v>
      </c>
      <c r="AE12" s="21">
        <v>1200</v>
      </c>
      <c r="AF12" s="21">
        <f t="shared" si="11"/>
        <v>1200</v>
      </c>
      <c r="AG12" s="21">
        <f t="shared" si="12"/>
        <v>0</v>
      </c>
      <c r="AH12" s="21">
        <v>1</v>
      </c>
      <c r="AI12" s="21">
        <v>1</v>
      </c>
      <c r="AJ12" s="21">
        <v>0</v>
      </c>
      <c r="AK12" s="21">
        <v>0</v>
      </c>
      <c r="AL12" s="21">
        <v>1000</v>
      </c>
      <c r="AM12" s="21">
        <f t="shared" si="13"/>
        <v>448</v>
      </c>
      <c r="AN12" s="21">
        <f t="shared" si="14"/>
        <v>38900</v>
      </c>
      <c r="AO12"/>
      <c r="AP12"/>
      <c r="AQ12"/>
    </row>
    <row r="13" s="11" customFormat="1" ht="50" customHeight="1" spans="1:43">
      <c r="A13" s="20" t="s">
        <v>35</v>
      </c>
      <c r="B13" s="21">
        <v>236</v>
      </c>
      <c r="C13" s="21">
        <v>240</v>
      </c>
      <c r="D13" s="21">
        <f t="shared" si="0"/>
        <v>3</v>
      </c>
      <c r="E13" s="21">
        <v>3</v>
      </c>
      <c r="F13" s="21">
        <v>2</v>
      </c>
      <c r="G13" s="21">
        <v>11800</v>
      </c>
      <c r="H13" s="21">
        <f t="shared" si="16"/>
        <v>11800</v>
      </c>
      <c r="I13" s="21">
        <f t="shared" si="1"/>
        <v>0</v>
      </c>
      <c r="J13" s="21">
        <v>159</v>
      </c>
      <c r="K13" s="21">
        <v>162</v>
      </c>
      <c r="L13" s="21">
        <f t="shared" si="2"/>
        <v>2</v>
      </c>
      <c r="M13" s="21">
        <v>4</v>
      </c>
      <c r="N13" s="21">
        <f t="shared" si="3"/>
        <v>3</v>
      </c>
      <c r="O13" s="21">
        <v>15900</v>
      </c>
      <c r="P13" s="21">
        <f t="shared" si="4"/>
        <v>15900</v>
      </c>
      <c r="Q13" s="21">
        <f t="shared" si="5"/>
        <v>0</v>
      </c>
      <c r="R13" s="21">
        <v>40</v>
      </c>
      <c r="S13" s="21">
        <v>40</v>
      </c>
      <c r="T13" s="21">
        <f t="shared" si="6"/>
        <v>1</v>
      </c>
      <c r="U13" s="21">
        <v>1</v>
      </c>
      <c r="V13" s="21">
        <f t="shared" si="7"/>
        <v>2</v>
      </c>
      <c r="W13" s="21">
        <v>8000</v>
      </c>
      <c r="X13" s="21">
        <f t="shared" si="8"/>
        <v>8000</v>
      </c>
      <c r="Y13" s="21">
        <f t="shared" si="9"/>
        <v>0</v>
      </c>
      <c r="Z13" s="21">
        <v>7</v>
      </c>
      <c r="AA13" s="21">
        <v>7</v>
      </c>
      <c r="AB13" s="21">
        <f t="shared" si="10"/>
        <v>1</v>
      </c>
      <c r="AC13" s="21">
        <v>0</v>
      </c>
      <c r="AD13" s="21">
        <f t="shared" si="15"/>
        <v>1</v>
      </c>
      <c r="AE13" s="21">
        <v>2100</v>
      </c>
      <c r="AF13" s="21">
        <f t="shared" si="11"/>
        <v>2100</v>
      </c>
      <c r="AG13" s="21">
        <f t="shared" si="12"/>
        <v>0</v>
      </c>
      <c r="AH13" s="21">
        <v>1</v>
      </c>
      <c r="AI13" s="21">
        <v>1</v>
      </c>
      <c r="AJ13" s="21">
        <v>0</v>
      </c>
      <c r="AK13" s="21">
        <v>0</v>
      </c>
      <c r="AL13" s="21">
        <v>1000</v>
      </c>
      <c r="AM13" s="21">
        <f t="shared" si="13"/>
        <v>443</v>
      </c>
      <c r="AN13" s="21">
        <f t="shared" si="14"/>
        <v>38800</v>
      </c>
      <c r="AO13"/>
      <c r="AP13"/>
      <c r="AQ13"/>
    </row>
    <row r="14" s="11" customFormat="1" ht="50" customHeight="1" spans="1:43">
      <c r="A14" s="20" t="s">
        <v>36</v>
      </c>
      <c r="B14" s="21">
        <v>352</v>
      </c>
      <c r="C14" s="21">
        <v>361</v>
      </c>
      <c r="D14" s="21">
        <f t="shared" si="0"/>
        <v>7</v>
      </c>
      <c r="E14" s="21">
        <v>4</v>
      </c>
      <c r="F14" s="21">
        <v>2</v>
      </c>
      <c r="G14" s="21">
        <v>17600</v>
      </c>
      <c r="H14" s="21">
        <f t="shared" si="16"/>
        <v>17600</v>
      </c>
      <c r="I14" s="21">
        <f t="shared" si="1"/>
        <v>0</v>
      </c>
      <c r="J14" s="21">
        <v>203</v>
      </c>
      <c r="K14" s="21">
        <v>197</v>
      </c>
      <c r="L14" s="21">
        <f t="shared" si="2"/>
        <v>2</v>
      </c>
      <c r="M14" s="21">
        <v>1</v>
      </c>
      <c r="N14" s="21">
        <v>9</v>
      </c>
      <c r="O14" s="21">
        <v>20300</v>
      </c>
      <c r="P14" s="21">
        <f t="shared" si="4"/>
        <v>20300</v>
      </c>
      <c r="Q14" s="21">
        <f t="shared" si="5"/>
        <v>0</v>
      </c>
      <c r="R14" s="21">
        <v>53</v>
      </c>
      <c r="S14" s="21">
        <v>54</v>
      </c>
      <c r="T14" s="21">
        <f t="shared" si="6"/>
        <v>2</v>
      </c>
      <c r="U14" s="21">
        <v>1</v>
      </c>
      <c r="V14" s="21">
        <f t="shared" si="7"/>
        <v>2</v>
      </c>
      <c r="W14" s="21">
        <v>10600</v>
      </c>
      <c r="X14" s="21">
        <f t="shared" si="8"/>
        <v>10600</v>
      </c>
      <c r="Y14" s="21">
        <f t="shared" si="9"/>
        <v>0</v>
      </c>
      <c r="Z14" s="21">
        <v>9</v>
      </c>
      <c r="AA14" s="21">
        <v>9</v>
      </c>
      <c r="AB14" s="21">
        <f t="shared" si="10"/>
        <v>2</v>
      </c>
      <c r="AC14" s="21">
        <v>0</v>
      </c>
      <c r="AD14" s="21">
        <f t="shared" si="15"/>
        <v>2</v>
      </c>
      <c r="AE14" s="21">
        <v>2700</v>
      </c>
      <c r="AF14" s="21">
        <f t="shared" si="11"/>
        <v>2700</v>
      </c>
      <c r="AG14" s="21">
        <f t="shared" si="12"/>
        <v>0</v>
      </c>
      <c r="AH14" s="21">
        <v>0</v>
      </c>
      <c r="AI14" s="21">
        <v>0</v>
      </c>
      <c r="AJ14" s="21">
        <v>0</v>
      </c>
      <c r="AK14" s="21">
        <v>0</v>
      </c>
      <c r="AL14" s="21">
        <v>0</v>
      </c>
      <c r="AM14" s="21">
        <f t="shared" si="13"/>
        <v>617</v>
      </c>
      <c r="AN14" s="21">
        <f t="shared" si="14"/>
        <v>51200</v>
      </c>
      <c r="AO14"/>
      <c r="AP14"/>
      <c r="AQ14"/>
    </row>
    <row r="15" s="11" customFormat="1" ht="50" customHeight="1" spans="1:43">
      <c r="A15" s="20" t="s">
        <v>37</v>
      </c>
      <c r="B15" s="21">
        <v>164</v>
      </c>
      <c r="C15" s="21">
        <v>162</v>
      </c>
      <c r="D15" s="21">
        <f t="shared" si="0"/>
        <v>3</v>
      </c>
      <c r="E15" s="21">
        <v>0</v>
      </c>
      <c r="F15" s="21">
        <v>5</v>
      </c>
      <c r="G15" s="21">
        <v>8350</v>
      </c>
      <c r="H15" s="21">
        <f t="shared" si="16"/>
        <v>8200</v>
      </c>
      <c r="I15" s="21">
        <f t="shared" si="1"/>
        <v>150</v>
      </c>
      <c r="J15" s="21">
        <v>115</v>
      </c>
      <c r="K15" s="21">
        <v>112</v>
      </c>
      <c r="L15" s="21">
        <f t="shared" si="2"/>
        <v>0</v>
      </c>
      <c r="M15" s="21">
        <v>0</v>
      </c>
      <c r="N15" s="21">
        <f t="shared" si="3"/>
        <v>3</v>
      </c>
      <c r="O15" s="21">
        <v>11500</v>
      </c>
      <c r="P15" s="21">
        <f t="shared" si="4"/>
        <v>11500</v>
      </c>
      <c r="Q15" s="21">
        <f t="shared" si="5"/>
        <v>0</v>
      </c>
      <c r="R15" s="21">
        <v>36</v>
      </c>
      <c r="S15" s="21">
        <v>38</v>
      </c>
      <c r="T15" s="21">
        <f t="shared" si="6"/>
        <v>0</v>
      </c>
      <c r="U15" s="21">
        <v>2</v>
      </c>
      <c r="V15" s="21">
        <f t="shared" si="7"/>
        <v>0</v>
      </c>
      <c r="W15" s="21">
        <v>7200</v>
      </c>
      <c r="X15" s="21">
        <f t="shared" si="8"/>
        <v>7200</v>
      </c>
      <c r="Y15" s="21">
        <f t="shared" si="9"/>
        <v>0</v>
      </c>
      <c r="Z15" s="21">
        <v>1</v>
      </c>
      <c r="AA15" s="21">
        <v>1</v>
      </c>
      <c r="AB15" s="21">
        <f t="shared" si="10"/>
        <v>0</v>
      </c>
      <c r="AC15" s="21">
        <v>0</v>
      </c>
      <c r="AD15" s="21">
        <f t="shared" si="15"/>
        <v>0</v>
      </c>
      <c r="AE15" s="21">
        <v>300</v>
      </c>
      <c r="AF15" s="21">
        <f t="shared" si="11"/>
        <v>300</v>
      </c>
      <c r="AG15" s="21">
        <f t="shared" si="12"/>
        <v>0</v>
      </c>
      <c r="AH15" s="21">
        <v>0</v>
      </c>
      <c r="AI15" s="21">
        <v>0</v>
      </c>
      <c r="AJ15" s="21">
        <v>0</v>
      </c>
      <c r="AK15" s="21">
        <v>0</v>
      </c>
      <c r="AL15" s="21">
        <v>0</v>
      </c>
      <c r="AM15" s="21">
        <f t="shared" si="13"/>
        <v>316</v>
      </c>
      <c r="AN15" s="21">
        <f t="shared" si="14"/>
        <v>27350</v>
      </c>
      <c r="AO15"/>
      <c r="AP15"/>
      <c r="AQ15"/>
    </row>
    <row r="16" s="11" customFormat="1" ht="50" customHeight="1" spans="1:43">
      <c r="A16" s="20" t="s">
        <v>38</v>
      </c>
      <c r="B16" s="21">
        <v>205</v>
      </c>
      <c r="C16" s="21">
        <v>206</v>
      </c>
      <c r="D16" s="21">
        <f t="shared" si="0"/>
        <v>1</v>
      </c>
      <c r="E16" s="21">
        <v>2</v>
      </c>
      <c r="F16" s="21">
        <v>2</v>
      </c>
      <c r="G16" s="21">
        <v>10250</v>
      </c>
      <c r="H16" s="21">
        <f t="shared" si="16"/>
        <v>10250</v>
      </c>
      <c r="I16" s="21">
        <f t="shared" si="1"/>
        <v>0</v>
      </c>
      <c r="J16" s="21">
        <v>131</v>
      </c>
      <c r="K16" s="21">
        <v>135</v>
      </c>
      <c r="L16" s="21">
        <f t="shared" si="2"/>
        <v>1</v>
      </c>
      <c r="M16" s="21">
        <v>4</v>
      </c>
      <c r="N16" s="21">
        <f t="shared" si="3"/>
        <v>1</v>
      </c>
      <c r="O16" s="21">
        <v>13100</v>
      </c>
      <c r="P16" s="21">
        <f t="shared" si="4"/>
        <v>13100</v>
      </c>
      <c r="Q16" s="21">
        <f t="shared" si="5"/>
        <v>0</v>
      </c>
      <c r="R16" s="21">
        <v>26</v>
      </c>
      <c r="S16" s="21">
        <v>26</v>
      </c>
      <c r="T16" s="21">
        <f t="shared" si="6"/>
        <v>0</v>
      </c>
      <c r="U16" s="21">
        <v>1</v>
      </c>
      <c r="V16" s="21">
        <f t="shared" si="7"/>
        <v>1</v>
      </c>
      <c r="W16" s="21">
        <v>5200</v>
      </c>
      <c r="X16" s="21">
        <f t="shared" si="8"/>
        <v>5200</v>
      </c>
      <c r="Y16" s="21">
        <f t="shared" si="9"/>
        <v>0</v>
      </c>
      <c r="Z16" s="21">
        <v>6</v>
      </c>
      <c r="AA16" s="21">
        <v>6</v>
      </c>
      <c r="AB16" s="21">
        <f t="shared" si="10"/>
        <v>0</v>
      </c>
      <c r="AC16" s="21">
        <v>0</v>
      </c>
      <c r="AD16" s="21">
        <f t="shared" si="15"/>
        <v>0</v>
      </c>
      <c r="AE16" s="21">
        <v>1800</v>
      </c>
      <c r="AF16" s="21">
        <f t="shared" si="11"/>
        <v>1800</v>
      </c>
      <c r="AG16" s="21">
        <f t="shared" si="12"/>
        <v>0</v>
      </c>
      <c r="AH16" s="21">
        <v>1</v>
      </c>
      <c r="AI16" s="21">
        <v>1</v>
      </c>
      <c r="AJ16" s="21">
        <v>0</v>
      </c>
      <c r="AK16" s="21">
        <v>0</v>
      </c>
      <c r="AL16" s="21">
        <v>1000</v>
      </c>
      <c r="AM16" s="21">
        <f t="shared" si="13"/>
        <v>369</v>
      </c>
      <c r="AN16" s="21">
        <f t="shared" si="14"/>
        <v>31350</v>
      </c>
      <c r="AO16"/>
      <c r="AP16"/>
      <c r="AQ16"/>
    </row>
    <row r="17" s="11" customFormat="1" ht="50" customHeight="1" spans="1:43">
      <c r="A17" s="20" t="s">
        <v>39</v>
      </c>
      <c r="B17" s="21">
        <v>192</v>
      </c>
      <c r="C17" s="21">
        <v>193</v>
      </c>
      <c r="D17" s="21">
        <f t="shared" si="0"/>
        <v>1</v>
      </c>
      <c r="E17" s="21">
        <v>4</v>
      </c>
      <c r="F17" s="21">
        <v>4</v>
      </c>
      <c r="G17" s="21">
        <v>10350</v>
      </c>
      <c r="H17" s="21">
        <f t="shared" si="16"/>
        <v>9600</v>
      </c>
      <c r="I17" s="21">
        <f t="shared" si="1"/>
        <v>750</v>
      </c>
      <c r="J17" s="21">
        <v>129</v>
      </c>
      <c r="K17" s="21">
        <v>132</v>
      </c>
      <c r="L17" s="21">
        <f t="shared" si="2"/>
        <v>0</v>
      </c>
      <c r="M17" s="21">
        <v>4</v>
      </c>
      <c r="N17" s="21">
        <f t="shared" si="3"/>
        <v>1</v>
      </c>
      <c r="O17" s="21">
        <v>12900</v>
      </c>
      <c r="P17" s="21">
        <f t="shared" si="4"/>
        <v>12900</v>
      </c>
      <c r="Q17" s="21">
        <f t="shared" si="5"/>
        <v>0</v>
      </c>
      <c r="R17" s="21">
        <v>36</v>
      </c>
      <c r="S17" s="21">
        <v>37</v>
      </c>
      <c r="T17" s="21">
        <f t="shared" si="6"/>
        <v>0</v>
      </c>
      <c r="U17" s="21">
        <v>1</v>
      </c>
      <c r="V17" s="21">
        <f t="shared" si="7"/>
        <v>0</v>
      </c>
      <c r="W17" s="21">
        <v>7200</v>
      </c>
      <c r="X17" s="21">
        <f t="shared" si="8"/>
        <v>7200</v>
      </c>
      <c r="Y17" s="21">
        <f t="shared" si="9"/>
        <v>0</v>
      </c>
      <c r="Z17" s="21">
        <v>8</v>
      </c>
      <c r="AA17" s="21">
        <v>8</v>
      </c>
      <c r="AB17" s="21">
        <f t="shared" si="10"/>
        <v>0</v>
      </c>
      <c r="AC17" s="21">
        <v>0</v>
      </c>
      <c r="AD17" s="21">
        <f t="shared" si="15"/>
        <v>0</v>
      </c>
      <c r="AE17" s="21">
        <v>2400</v>
      </c>
      <c r="AF17" s="21">
        <f t="shared" si="11"/>
        <v>2400</v>
      </c>
      <c r="AG17" s="21">
        <f t="shared" si="12"/>
        <v>0</v>
      </c>
      <c r="AH17" s="21">
        <v>1</v>
      </c>
      <c r="AI17" s="21">
        <v>1</v>
      </c>
      <c r="AJ17" s="21">
        <v>0</v>
      </c>
      <c r="AK17" s="21">
        <v>0</v>
      </c>
      <c r="AL17" s="21">
        <v>1000</v>
      </c>
      <c r="AM17" s="21">
        <f t="shared" si="13"/>
        <v>366</v>
      </c>
      <c r="AN17" s="21">
        <f t="shared" si="14"/>
        <v>33850</v>
      </c>
      <c r="AO17"/>
      <c r="AP17"/>
      <c r="AQ17"/>
    </row>
    <row r="18" s="11" customFormat="1" ht="50" customHeight="1" spans="1:43">
      <c r="A18" s="20" t="s">
        <v>40</v>
      </c>
      <c r="B18" s="21">
        <v>402</v>
      </c>
      <c r="C18" s="21">
        <v>399</v>
      </c>
      <c r="D18" s="21">
        <f t="shared" si="0"/>
        <v>3</v>
      </c>
      <c r="E18" s="21">
        <v>5</v>
      </c>
      <c r="F18" s="21">
        <v>11</v>
      </c>
      <c r="G18" s="21">
        <v>20100</v>
      </c>
      <c r="H18" s="21">
        <f t="shared" si="16"/>
        <v>20100</v>
      </c>
      <c r="I18" s="21">
        <f t="shared" si="1"/>
        <v>0</v>
      </c>
      <c r="J18" s="21">
        <v>238</v>
      </c>
      <c r="K18" s="21">
        <v>241</v>
      </c>
      <c r="L18" s="21">
        <f t="shared" si="2"/>
        <v>2</v>
      </c>
      <c r="M18" s="21">
        <v>4</v>
      </c>
      <c r="N18" s="21">
        <f t="shared" si="3"/>
        <v>3</v>
      </c>
      <c r="O18" s="21">
        <v>23800</v>
      </c>
      <c r="P18" s="21">
        <f t="shared" si="4"/>
        <v>23800</v>
      </c>
      <c r="Q18" s="21">
        <f t="shared" si="5"/>
        <v>0</v>
      </c>
      <c r="R18" s="21">
        <v>62</v>
      </c>
      <c r="S18" s="21">
        <v>61</v>
      </c>
      <c r="T18" s="21">
        <f t="shared" si="6"/>
        <v>0</v>
      </c>
      <c r="U18" s="21">
        <v>1</v>
      </c>
      <c r="V18" s="21">
        <f t="shared" si="7"/>
        <v>2</v>
      </c>
      <c r="W18" s="21">
        <v>12400</v>
      </c>
      <c r="X18" s="21">
        <f t="shared" si="8"/>
        <v>12400</v>
      </c>
      <c r="Y18" s="21">
        <f t="shared" si="9"/>
        <v>0</v>
      </c>
      <c r="Z18" s="21">
        <v>5</v>
      </c>
      <c r="AA18" s="21">
        <v>5</v>
      </c>
      <c r="AB18" s="21">
        <f t="shared" si="10"/>
        <v>0</v>
      </c>
      <c r="AC18" s="21">
        <v>0</v>
      </c>
      <c r="AD18" s="21">
        <f t="shared" si="15"/>
        <v>0</v>
      </c>
      <c r="AE18" s="21">
        <v>1500</v>
      </c>
      <c r="AF18" s="21">
        <f t="shared" si="11"/>
        <v>1500</v>
      </c>
      <c r="AG18" s="21">
        <f t="shared" si="12"/>
        <v>0</v>
      </c>
      <c r="AH18" s="21">
        <v>2</v>
      </c>
      <c r="AI18" s="21">
        <v>2</v>
      </c>
      <c r="AJ18" s="21">
        <v>0</v>
      </c>
      <c r="AK18" s="21">
        <v>0</v>
      </c>
      <c r="AL18" s="21">
        <v>2000</v>
      </c>
      <c r="AM18" s="21">
        <f t="shared" si="13"/>
        <v>709</v>
      </c>
      <c r="AN18" s="21">
        <f t="shared" si="14"/>
        <v>59800</v>
      </c>
      <c r="AO18"/>
      <c r="AP18"/>
      <c r="AQ18"/>
    </row>
    <row r="19" s="11" customFormat="1" ht="50" customHeight="1" spans="1:43">
      <c r="A19" s="20" t="s">
        <v>41</v>
      </c>
      <c r="B19" s="21">
        <v>188</v>
      </c>
      <c r="C19" s="21">
        <v>191</v>
      </c>
      <c r="D19" s="21">
        <f t="shared" si="0"/>
        <v>2</v>
      </c>
      <c r="E19" s="21">
        <v>1</v>
      </c>
      <c r="F19" s="21">
        <v>0</v>
      </c>
      <c r="G19" s="21">
        <v>9400</v>
      </c>
      <c r="H19" s="21">
        <f t="shared" si="16"/>
        <v>9400</v>
      </c>
      <c r="I19" s="21">
        <f t="shared" si="1"/>
        <v>0</v>
      </c>
      <c r="J19" s="21">
        <v>114</v>
      </c>
      <c r="K19" s="21">
        <v>113</v>
      </c>
      <c r="L19" s="21">
        <f t="shared" si="2"/>
        <v>4</v>
      </c>
      <c r="M19" s="21">
        <v>0</v>
      </c>
      <c r="N19" s="21">
        <v>5</v>
      </c>
      <c r="O19" s="21">
        <v>11400</v>
      </c>
      <c r="P19" s="21">
        <f t="shared" si="4"/>
        <v>11400</v>
      </c>
      <c r="Q19" s="21">
        <f t="shared" si="5"/>
        <v>0</v>
      </c>
      <c r="R19" s="21">
        <v>20</v>
      </c>
      <c r="S19" s="21">
        <v>20</v>
      </c>
      <c r="T19" s="21">
        <f t="shared" si="6"/>
        <v>3</v>
      </c>
      <c r="U19" s="21">
        <v>1</v>
      </c>
      <c r="V19" s="21">
        <f t="shared" si="7"/>
        <v>4</v>
      </c>
      <c r="W19" s="21">
        <v>4000</v>
      </c>
      <c r="X19" s="21">
        <f t="shared" si="8"/>
        <v>4000</v>
      </c>
      <c r="Y19" s="21">
        <f t="shared" si="9"/>
        <v>0</v>
      </c>
      <c r="Z19" s="21">
        <v>7</v>
      </c>
      <c r="AA19" s="21">
        <v>7</v>
      </c>
      <c r="AB19" s="21">
        <f t="shared" si="10"/>
        <v>3</v>
      </c>
      <c r="AC19" s="21">
        <v>0</v>
      </c>
      <c r="AD19" s="21">
        <f t="shared" si="15"/>
        <v>3</v>
      </c>
      <c r="AE19" s="21">
        <v>2100</v>
      </c>
      <c r="AF19" s="21">
        <f t="shared" si="11"/>
        <v>2100</v>
      </c>
      <c r="AG19" s="21">
        <f t="shared" si="12"/>
        <v>0</v>
      </c>
      <c r="AH19" s="21">
        <v>2</v>
      </c>
      <c r="AI19" s="21">
        <v>2</v>
      </c>
      <c r="AJ19" s="21">
        <v>0</v>
      </c>
      <c r="AK19" s="21">
        <v>0</v>
      </c>
      <c r="AL19" s="21">
        <v>2000</v>
      </c>
      <c r="AM19" s="21">
        <f t="shared" si="13"/>
        <v>331</v>
      </c>
      <c r="AN19" s="21">
        <f t="shared" si="14"/>
        <v>28900</v>
      </c>
      <c r="AO19"/>
      <c r="AP19"/>
      <c r="AQ19"/>
    </row>
    <row r="20" s="11" customFormat="1" ht="50" customHeight="1" spans="1:43">
      <c r="A20" s="20" t="s">
        <v>42</v>
      </c>
      <c r="B20" s="21">
        <v>99</v>
      </c>
      <c r="C20" s="21">
        <v>99</v>
      </c>
      <c r="D20" s="21">
        <f t="shared" si="0"/>
        <v>1</v>
      </c>
      <c r="E20" s="21">
        <v>2</v>
      </c>
      <c r="F20" s="21">
        <v>3</v>
      </c>
      <c r="G20" s="21">
        <v>4950</v>
      </c>
      <c r="H20" s="21">
        <f t="shared" si="16"/>
        <v>4950</v>
      </c>
      <c r="I20" s="21">
        <f t="shared" si="1"/>
        <v>0</v>
      </c>
      <c r="J20" s="21">
        <v>61</v>
      </c>
      <c r="K20" s="21">
        <v>61</v>
      </c>
      <c r="L20" s="21">
        <f t="shared" si="2"/>
        <v>1</v>
      </c>
      <c r="M20" s="21">
        <v>0</v>
      </c>
      <c r="N20" s="21">
        <f t="shared" si="3"/>
        <v>1</v>
      </c>
      <c r="O20" s="21">
        <v>6100</v>
      </c>
      <c r="P20" s="21">
        <f t="shared" si="4"/>
        <v>6100</v>
      </c>
      <c r="Q20" s="21">
        <f t="shared" si="5"/>
        <v>0</v>
      </c>
      <c r="R20" s="21">
        <v>16</v>
      </c>
      <c r="S20" s="21">
        <v>15</v>
      </c>
      <c r="T20" s="21">
        <f t="shared" si="6"/>
        <v>0</v>
      </c>
      <c r="U20" s="21">
        <v>0</v>
      </c>
      <c r="V20" s="21">
        <f t="shared" si="7"/>
        <v>1</v>
      </c>
      <c r="W20" s="21">
        <v>3200</v>
      </c>
      <c r="X20" s="21">
        <f t="shared" si="8"/>
        <v>3200</v>
      </c>
      <c r="Y20" s="21">
        <f t="shared" si="9"/>
        <v>0</v>
      </c>
      <c r="Z20" s="21">
        <v>3</v>
      </c>
      <c r="AA20" s="21">
        <v>3</v>
      </c>
      <c r="AB20" s="21">
        <f t="shared" si="10"/>
        <v>0</v>
      </c>
      <c r="AC20" s="21">
        <v>0</v>
      </c>
      <c r="AD20" s="21">
        <f t="shared" si="15"/>
        <v>0</v>
      </c>
      <c r="AE20" s="21">
        <v>900</v>
      </c>
      <c r="AF20" s="21">
        <f t="shared" si="11"/>
        <v>900</v>
      </c>
      <c r="AG20" s="21">
        <f t="shared" si="12"/>
        <v>0</v>
      </c>
      <c r="AH20" s="21">
        <v>0</v>
      </c>
      <c r="AI20" s="21">
        <v>0</v>
      </c>
      <c r="AJ20" s="21">
        <v>0</v>
      </c>
      <c r="AK20" s="21">
        <v>0</v>
      </c>
      <c r="AL20" s="21">
        <v>0</v>
      </c>
      <c r="AM20" s="21">
        <f t="shared" si="13"/>
        <v>179</v>
      </c>
      <c r="AN20" s="21">
        <f t="shared" si="14"/>
        <v>15150</v>
      </c>
      <c r="AO20"/>
      <c r="AP20"/>
      <c r="AQ20"/>
    </row>
    <row r="21" s="11" customFormat="1" ht="50" customHeight="1" spans="1:43">
      <c r="A21" s="20" t="s">
        <v>43</v>
      </c>
      <c r="B21" s="21">
        <v>458</v>
      </c>
      <c r="C21" s="21">
        <v>461</v>
      </c>
      <c r="D21" s="21">
        <f t="shared" si="0"/>
        <v>5</v>
      </c>
      <c r="E21" s="21">
        <v>5</v>
      </c>
      <c r="F21" s="21">
        <v>7</v>
      </c>
      <c r="G21" s="21">
        <v>24300</v>
      </c>
      <c r="H21" s="21">
        <f t="shared" si="16"/>
        <v>22900</v>
      </c>
      <c r="I21" s="21">
        <f t="shared" si="1"/>
        <v>1400</v>
      </c>
      <c r="J21" s="21">
        <v>202</v>
      </c>
      <c r="K21" s="21">
        <v>199</v>
      </c>
      <c r="L21" s="21">
        <f t="shared" si="2"/>
        <v>4</v>
      </c>
      <c r="M21" s="21">
        <v>2</v>
      </c>
      <c r="N21" s="21">
        <v>9</v>
      </c>
      <c r="O21" s="21">
        <v>20200</v>
      </c>
      <c r="P21" s="21">
        <f t="shared" si="4"/>
        <v>20200</v>
      </c>
      <c r="Q21" s="21">
        <f t="shared" si="5"/>
        <v>0</v>
      </c>
      <c r="R21" s="21">
        <v>48</v>
      </c>
      <c r="S21" s="21">
        <v>49</v>
      </c>
      <c r="T21" s="21">
        <f t="shared" si="6"/>
        <v>4</v>
      </c>
      <c r="U21" s="21">
        <v>1</v>
      </c>
      <c r="V21" s="21">
        <f t="shared" si="7"/>
        <v>4</v>
      </c>
      <c r="W21" s="21">
        <v>9600</v>
      </c>
      <c r="X21" s="21">
        <f t="shared" si="8"/>
        <v>9600</v>
      </c>
      <c r="Y21" s="21">
        <f t="shared" si="9"/>
        <v>0</v>
      </c>
      <c r="Z21" s="21">
        <v>7</v>
      </c>
      <c r="AA21" s="21">
        <v>7</v>
      </c>
      <c r="AB21" s="21">
        <f t="shared" si="10"/>
        <v>4</v>
      </c>
      <c r="AC21" s="21">
        <v>0</v>
      </c>
      <c r="AD21" s="21">
        <f t="shared" si="15"/>
        <v>4</v>
      </c>
      <c r="AE21" s="21">
        <v>2100</v>
      </c>
      <c r="AF21" s="21">
        <f t="shared" si="11"/>
        <v>2100</v>
      </c>
      <c r="AG21" s="21">
        <f t="shared" si="12"/>
        <v>0</v>
      </c>
      <c r="AH21" s="21">
        <v>0</v>
      </c>
      <c r="AI21" s="21">
        <v>0</v>
      </c>
      <c r="AJ21" s="21">
        <v>0</v>
      </c>
      <c r="AK21" s="21">
        <v>0</v>
      </c>
      <c r="AL21" s="21">
        <v>0</v>
      </c>
      <c r="AM21" s="21">
        <f t="shared" si="13"/>
        <v>715</v>
      </c>
      <c r="AN21" s="21">
        <f t="shared" si="14"/>
        <v>56200</v>
      </c>
      <c r="AO21"/>
      <c r="AP21"/>
      <c r="AQ21" s="37"/>
    </row>
    <row r="22" s="12" customFormat="1" ht="60" customHeight="1" spans="1:43">
      <c r="A22" s="22" t="s">
        <v>8</v>
      </c>
      <c r="B22" s="23">
        <f>SUM(B7:B21)</f>
        <v>4421</v>
      </c>
      <c r="C22" s="23">
        <f t="shared" ref="C22:AN22" si="17">SUM(C7:C21)</f>
        <v>4458</v>
      </c>
      <c r="D22" s="23">
        <f t="shared" si="17"/>
        <v>53</v>
      </c>
      <c r="E22" s="23">
        <f t="shared" si="17"/>
        <v>44</v>
      </c>
      <c r="F22" s="23">
        <f t="shared" si="17"/>
        <v>60</v>
      </c>
      <c r="G22" s="23">
        <f t="shared" si="17"/>
        <v>224150</v>
      </c>
      <c r="H22" s="23">
        <f t="shared" si="17"/>
        <v>221050</v>
      </c>
      <c r="I22" s="23">
        <f t="shared" si="17"/>
        <v>3100</v>
      </c>
      <c r="J22" s="23">
        <f t="shared" si="17"/>
        <v>2739</v>
      </c>
      <c r="K22" s="23">
        <f t="shared" si="17"/>
        <v>2744</v>
      </c>
      <c r="L22" s="23">
        <f t="shared" si="17"/>
        <v>36</v>
      </c>
      <c r="M22" s="23">
        <f t="shared" si="17"/>
        <v>37</v>
      </c>
      <c r="N22" s="23">
        <f t="shared" si="17"/>
        <v>68</v>
      </c>
      <c r="O22" s="23">
        <f t="shared" si="17"/>
        <v>273900</v>
      </c>
      <c r="P22" s="23">
        <f t="shared" si="17"/>
        <v>273900</v>
      </c>
      <c r="Q22" s="23">
        <f t="shared" si="17"/>
        <v>0</v>
      </c>
      <c r="R22" s="23">
        <f t="shared" si="17"/>
        <v>722</v>
      </c>
      <c r="S22" s="23">
        <f t="shared" si="17"/>
        <v>723</v>
      </c>
      <c r="T22" s="23">
        <f t="shared" si="17"/>
        <v>20</v>
      </c>
      <c r="U22" s="23">
        <f t="shared" si="17"/>
        <v>17</v>
      </c>
      <c r="V22" s="23">
        <f t="shared" si="17"/>
        <v>36</v>
      </c>
      <c r="W22" s="23">
        <f t="shared" si="17"/>
        <v>144400</v>
      </c>
      <c r="X22" s="23">
        <f t="shared" si="17"/>
        <v>144400</v>
      </c>
      <c r="Y22" s="23">
        <f t="shared" si="17"/>
        <v>0</v>
      </c>
      <c r="Z22" s="23">
        <f t="shared" si="17"/>
        <v>113</v>
      </c>
      <c r="AA22" s="23">
        <f t="shared" si="17"/>
        <v>109</v>
      </c>
      <c r="AB22" s="23">
        <f t="shared" si="17"/>
        <v>16</v>
      </c>
      <c r="AC22" s="23">
        <f t="shared" si="17"/>
        <v>0</v>
      </c>
      <c r="AD22" s="23">
        <f t="shared" si="17"/>
        <v>20</v>
      </c>
      <c r="AE22" s="23">
        <f t="shared" si="17"/>
        <v>33900</v>
      </c>
      <c r="AF22" s="23">
        <f t="shared" si="17"/>
        <v>33900</v>
      </c>
      <c r="AG22" s="23">
        <f t="shared" si="17"/>
        <v>0</v>
      </c>
      <c r="AH22" s="23">
        <f t="shared" si="17"/>
        <v>15</v>
      </c>
      <c r="AI22" s="23">
        <f t="shared" si="17"/>
        <v>15</v>
      </c>
      <c r="AJ22" s="23">
        <f t="shared" si="17"/>
        <v>0</v>
      </c>
      <c r="AK22" s="23">
        <f t="shared" si="17"/>
        <v>0</v>
      </c>
      <c r="AL22" s="23">
        <f t="shared" si="17"/>
        <v>15000</v>
      </c>
      <c r="AM22" s="33">
        <f t="shared" si="17"/>
        <v>8010</v>
      </c>
      <c r="AN22" s="33">
        <f t="shared" si="17"/>
        <v>691350</v>
      </c>
      <c r="AO22"/>
      <c r="AP22"/>
      <c r="AQ22" s="39"/>
    </row>
    <row r="23" ht="30" customHeight="1" spans="1:4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34"/>
      <c r="AN23" s="34"/>
      <c r="AO23" s="34"/>
      <c r="AP23" s="34"/>
      <c r="AQ23" s="34"/>
    </row>
    <row r="24" ht="52" customHeight="1" spans="1:43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4"/>
      <c r="AP24" s="24"/>
      <c r="AQ24" s="24"/>
    </row>
    <row r="25" ht="36" customHeight="1" spans="1:43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4"/>
      <c r="AP25" s="24"/>
      <c r="AQ25" s="24"/>
    </row>
    <row r="26" ht="39" customHeight="1" spans="1:43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</row>
  </sheetData>
  <mergeCells count="42">
    <mergeCell ref="A1:AN1"/>
    <mergeCell ref="A2:AN2"/>
    <mergeCell ref="B3:I3"/>
    <mergeCell ref="J3:Q3"/>
    <mergeCell ref="R3:Y3"/>
    <mergeCell ref="Z3:AG3"/>
    <mergeCell ref="AH3:AL3"/>
    <mergeCell ref="B4:F4"/>
    <mergeCell ref="G4:I4"/>
    <mergeCell ref="J4:N4"/>
    <mergeCell ref="O4:Q4"/>
    <mergeCell ref="R4:V4"/>
    <mergeCell ref="W4:Y4"/>
    <mergeCell ref="Z4:AD4"/>
    <mergeCell ref="AE4:AG4"/>
    <mergeCell ref="AH4:AK4"/>
    <mergeCell ref="C5:F5"/>
    <mergeCell ref="H5:I5"/>
    <mergeCell ref="K5:N5"/>
    <mergeCell ref="P5:Q5"/>
    <mergeCell ref="S5:V5"/>
    <mergeCell ref="X5:Y5"/>
    <mergeCell ref="AA5:AD5"/>
    <mergeCell ref="AF5:AG5"/>
    <mergeCell ref="AI5:AK5"/>
    <mergeCell ref="A23:AL23"/>
    <mergeCell ref="A24:AN24"/>
    <mergeCell ref="A25:AN25"/>
    <mergeCell ref="A26:X26"/>
    <mergeCell ref="A3:A6"/>
    <mergeCell ref="B5:B6"/>
    <mergeCell ref="G5:G6"/>
    <mergeCell ref="J5:J6"/>
    <mergeCell ref="O5:O6"/>
    <mergeCell ref="R5:R6"/>
    <mergeCell ref="W5:W6"/>
    <mergeCell ref="Z5:Z6"/>
    <mergeCell ref="AE5:AE6"/>
    <mergeCell ref="AL4:AL6"/>
    <mergeCell ref="AM5:AM6"/>
    <mergeCell ref="AN5:AN6"/>
    <mergeCell ref="AM3:AN4"/>
  </mergeCells>
  <conditionalFormatting sqref="B7:B21">
    <cfRule type="expression" dxfId="0" priority="16">
      <formula>NOT(DELTA(B7:B21,#REF!))</formula>
    </cfRule>
  </conditionalFormatting>
  <conditionalFormatting sqref="G7:G21">
    <cfRule type="expression" dxfId="0" priority="11">
      <formula>NOT(DELTA(G7:G21,#REF!))</formula>
    </cfRule>
  </conditionalFormatting>
  <conditionalFormatting sqref="J7:J21">
    <cfRule type="expression" dxfId="0" priority="15">
      <formula>NOT(DELTA(J7:J21,#REF!))</formula>
    </cfRule>
  </conditionalFormatting>
  <conditionalFormatting sqref="O7:O21">
    <cfRule type="expression" dxfId="0" priority="10">
      <formula>NOT(DELTA(O7:O21,#REF!))</formula>
    </cfRule>
  </conditionalFormatting>
  <conditionalFormatting sqref="R7:R8">
    <cfRule type="expression" dxfId="0" priority="14">
      <formula>NOT(DELTA(R7:R21,#REF!))</formula>
    </cfRule>
  </conditionalFormatting>
  <conditionalFormatting sqref="W7:W21">
    <cfRule type="expression" dxfId="0" priority="9">
      <formula>NOT(DELTA(W7:W21,#REF!))</formula>
    </cfRule>
  </conditionalFormatting>
  <conditionalFormatting sqref="Z7:Z8">
    <cfRule type="expression" dxfId="0" priority="13">
      <formula>NOT(DELTA(Z7:Z21,#REF!))</formula>
    </cfRule>
  </conditionalFormatting>
  <conditionalFormatting sqref="AA7:AA8">
    <cfRule type="expression" dxfId="0" priority="1">
      <formula>NOT(DELTA(AA7:AA21,#REF!))</formula>
    </cfRule>
  </conditionalFormatting>
  <conditionalFormatting sqref="AE7:AE14">
    <cfRule type="expression" dxfId="0" priority="32">
      <formula>NOT(DELTA(AE7:AE1048569,#REF!))</formula>
    </cfRule>
  </conditionalFormatting>
  <conditionalFormatting sqref="AE15:AE21">
    <cfRule type="expression" dxfId="0" priority="4">
      <formula>NOT(DELTA(AE1:AE15,#REF!))</formula>
    </cfRule>
  </conditionalFormatting>
  <conditionalFormatting sqref="AF7:AF21">
    <cfRule type="expression" dxfId="0" priority="8">
      <formula>NOT(DELTA(AF7:AF21,#REF!))</formula>
    </cfRule>
  </conditionalFormatting>
  <conditionalFormatting sqref="AG7:AG21">
    <cfRule type="expression" dxfId="0" priority="31">
      <formula>NOT(DELTA(AG7:AG21,#REF!))</formula>
    </cfRule>
  </conditionalFormatting>
  <conditionalFormatting sqref="AM7:AM21">
    <cfRule type="expression" dxfId="0" priority="6">
      <formula>NOT(DELTA(AM7:AM21,#REF!))</formula>
    </cfRule>
  </conditionalFormatting>
  <conditionalFormatting sqref="AN7:AN21">
    <cfRule type="expression" dxfId="0" priority="5">
      <formula>NOT(DELTA(AN7:AN21,#REF!))</formula>
    </cfRule>
  </conditionalFormatting>
  <conditionalFormatting sqref="Z9:Z18 Z20:Z21">
    <cfRule type="expression" dxfId="0" priority="23">
      <formula>NOT(DELTA(Z9:Z24,#REF!))</formula>
    </cfRule>
  </conditionalFormatting>
  <conditionalFormatting sqref="AA9:AA18 AA20:AA21">
    <cfRule type="expression" dxfId="0" priority="2">
      <formula>NOT(DELTA(AA9:AA24,#REF!))</formula>
    </cfRule>
  </conditionalFormatting>
  <printOptions horizontalCentered="1"/>
  <pageMargins left="0.314583333333333" right="0.236111111111111" top="0.472222222222222" bottom="0.275" header="0.314583333333333" footer="0.196527777777778"/>
  <pageSetup paperSize="9" scale="43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B14" sqref="B14"/>
    </sheetView>
  </sheetViews>
  <sheetFormatPr defaultColWidth="9" defaultRowHeight="14.25"/>
  <cols>
    <col min="1" max="1" width="14.875"/>
    <col min="2" max="2" width="5.375"/>
    <col min="5" max="5" width="13" customWidth="1"/>
    <col min="8" max="8" width="14.25" customWidth="1"/>
    <col min="9" max="9" width="10.5" customWidth="1"/>
  </cols>
  <sheetData>
    <row r="1" spans="4:5">
      <c r="D1" s="1" t="s">
        <v>44</v>
      </c>
      <c r="E1" s="1" t="s">
        <v>45</v>
      </c>
    </row>
    <row r="2" spans="4:5">
      <c r="D2" s="1">
        <v>80</v>
      </c>
      <c r="E2" s="1" t="s">
        <v>3</v>
      </c>
    </row>
    <row r="3" spans="1:9">
      <c r="A3" s="2" t="s">
        <v>46</v>
      </c>
      <c r="B3" s="3"/>
      <c r="D3" s="1">
        <v>81</v>
      </c>
      <c r="E3" s="1" t="s">
        <v>3</v>
      </c>
      <c r="I3" t="s">
        <v>47</v>
      </c>
    </row>
    <row r="4" spans="1:5">
      <c r="A4" s="2" t="s">
        <v>48</v>
      </c>
      <c r="B4" s="4" t="s">
        <v>49</v>
      </c>
      <c r="D4" s="1">
        <v>82</v>
      </c>
      <c r="E4" s="1" t="s">
        <v>3</v>
      </c>
    </row>
    <row r="5" spans="1:5">
      <c r="A5" s="2" t="s">
        <v>37</v>
      </c>
      <c r="B5" s="3">
        <v>304</v>
      </c>
      <c r="C5" t="s">
        <v>50</v>
      </c>
      <c r="D5" s="1">
        <v>83</v>
      </c>
      <c r="E5" s="1" t="s">
        <v>3</v>
      </c>
    </row>
    <row r="6" spans="1:5">
      <c r="A6" s="5" t="s">
        <v>43</v>
      </c>
      <c r="B6" s="6">
        <v>597</v>
      </c>
      <c r="D6" s="1">
        <v>84</v>
      </c>
      <c r="E6" s="1" t="s">
        <v>3</v>
      </c>
    </row>
    <row r="7" spans="1:5">
      <c r="A7" s="5" t="s">
        <v>29</v>
      </c>
      <c r="B7" s="7">
        <v>995</v>
      </c>
      <c r="D7" s="1">
        <v>85</v>
      </c>
      <c r="E7" s="1" t="s">
        <v>4</v>
      </c>
    </row>
    <row r="8" spans="1:5">
      <c r="A8" s="5" t="s">
        <v>32</v>
      </c>
      <c r="B8" s="7">
        <v>121</v>
      </c>
      <c r="D8" s="1">
        <v>86</v>
      </c>
      <c r="E8" s="1" t="s">
        <v>4</v>
      </c>
    </row>
    <row r="9" spans="1:5">
      <c r="A9" s="5" t="s">
        <v>33</v>
      </c>
      <c r="B9" s="7">
        <v>482</v>
      </c>
      <c r="D9" s="1">
        <v>87</v>
      </c>
      <c r="E9" s="1" t="s">
        <v>4</v>
      </c>
    </row>
    <row r="10" spans="1:5">
      <c r="A10" s="5" t="s">
        <v>35</v>
      </c>
      <c r="B10" s="6">
        <v>439</v>
      </c>
      <c r="D10" s="1">
        <v>88</v>
      </c>
      <c r="E10" s="1" t="s">
        <v>4</v>
      </c>
    </row>
    <row r="11" spans="1:5">
      <c r="A11" s="5" t="s">
        <v>41</v>
      </c>
      <c r="B11" s="7">
        <v>285</v>
      </c>
      <c r="D11" s="1">
        <v>89</v>
      </c>
      <c r="E11" s="1" t="s">
        <v>4</v>
      </c>
    </row>
    <row r="12" spans="1:5">
      <c r="A12" s="5" t="s">
        <v>31</v>
      </c>
      <c r="B12" s="6">
        <v>873</v>
      </c>
      <c r="D12" s="1">
        <v>90</v>
      </c>
      <c r="E12" s="1" t="s">
        <v>5</v>
      </c>
    </row>
    <row r="13" spans="1:5">
      <c r="A13" s="5" t="s">
        <v>39</v>
      </c>
      <c r="B13" s="7">
        <v>326</v>
      </c>
      <c r="D13" s="1">
        <v>91</v>
      </c>
      <c r="E13" s="1" t="s">
        <v>5</v>
      </c>
    </row>
    <row r="14" spans="1:5">
      <c r="A14" s="5" t="s">
        <v>40</v>
      </c>
      <c r="B14" s="7">
        <v>668</v>
      </c>
      <c r="D14" s="1">
        <v>92</v>
      </c>
      <c r="E14" s="1" t="s">
        <v>5</v>
      </c>
    </row>
    <row r="15" spans="1:5">
      <c r="A15" s="5" t="s">
        <v>34</v>
      </c>
      <c r="B15" s="7">
        <v>430</v>
      </c>
      <c r="D15" s="1">
        <v>93</v>
      </c>
      <c r="E15" s="1" t="s">
        <v>5</v>
      </c>
    </row>
    <row r="16" spans="1:5">
      <c r="A16" s="5" t="s">
        <v>42</v>
      </c>
      <c r="B16" s="7">
        <v>165</v>
      </c>
      <c r="D16" s="1">
        <v>94</v>
      </c>
      <c r="E16" s="1" t="s">
        <v>5</v>
      </c>
    </row>
    <row r="17" spans="1:5">
      <c r="A17" s="5" t="s">
        <v>30</v>
      </c>
      <c r="B17" s="6">
        <v>830</v>
      </c>
      <c r="D17" s="1">
        <v>95</v>
      </c>
      <c r="E17" s="1" t="s">
        <v>6</v>
      </c>
    </row>
    <row r="18" spans="1:5">
      <c r="A18" s="5" t="s">
        <v>36</v>
      </c>
      <c r="B18" s="7">
        <v>574</v>
      </c>
      <c r="D18" s="1">
        <v>96</v>
      </c>
      <c r="E18" s="1" t="s">
        <v>6</v>
      </c>
    </row>
    <row r="19" spans="1:5">
      <c r="A19" s="5" t="s">
        <v>38</v>
      </c>
      <c r="B19" s="6">
        <v>338</v>
      </c>
      <c r="D19" s="1">
        <v>97</v>
      </c>
      <c r="E19" s="1" t="s">
        <v>6</v>
      </c>
    </row>
    <row r="20" spans="1:5">
      <c r="A20" s="8" t="s">
        <v>51</v>
      </c>
      <c r="B20" s="9">
        <v>7427</v>
      </c>
      <c r="D20" s="1">
        <v>98</v>
      </c>
      <c r="E20" s="1" t="s">
        <v>6</v>
      </c>
    </row>
    <row r="21" spans="4:5">
      <c r="D21" s="1">
        <v>99</v>
      </c>
      <c r="E21" s="1" t="s">
        <v>6</v>
      </c>
    </row>
    <row r="22" spans="4:5">
      <c r="D22" s="1">
        <v>100</v>
      </c>
      <c r="E22" s="1" t="s">
        <v>7</v>
      </c>
    </row>
    <row r="23" spans="4:5">
      <c r="D23" s="1">
        <v>101</v>
      </c>
      <c r="E23" s="1" t="s">
        <v>7</v>
      </c>
    </row>
    <row r="24" spans="4:5">
      <c r="D24" s="1">
        <v>102</v>
      </c>
      <c r="E24" s="1" t="s">
        <v>7</v>
      </c>
    </row>
    <row r="25" spans="4:5">
      <c r="D25" s="1">
        <v>103</v>
      </c>
      <c r="E25" s="1" t="s">
        <v>7</v>
      </c>
    </row>
    <row r="26" spans="4:5">
      <c r="D26" s="1">
        <v>104</v>
      </c>
      <c r="E26" s="1" t="s">
        <v>7</v>
      </c>
    </row>
    <row r="27" spans="4:5">
      <c r="D27" s="1">
        <v>105</v>
      </c>
      <c r="E27" s="1" t="s">
        <v>7</v>
      </c>
    </row>
    <row r="28" spans="4:5">
      <c r="D28" s="1">
        <v>106</v>
      </c>
      <c r="E28" s="1" t="s">
        <v>7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2016-12-03T00:54:00Z</dcterms:created>
  <dcterms:modified xsi:type="dcterms:W3CDTF">2025-03-03T08:17:45Z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6922DBB2A929407A855DB9E546A2030D_13</vt:lpwstr>
  </property>
  <property fmtid="{D5CDD505-2E9C-101B-9397-08002B2CF9AE}" pid="4" name="KSOReadingLayout">
    <vt:bool>true</vt:bool>
  </property>
</Properties>
</file>